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ownloads\BISMILLAH CUMLAUDE\SEMANGAT SKRIPSIAN\HASIL\"/>
    </mc:Choice>
  </mc:AlternateContent>
  <bookViews>
    <workbookView minimized="1" xWindow="0" yWindow="0" windowWidth="20490" windowHeight="7620" activeTab="2"/>
  </bookViews>
  <sheets>
    <sheet name="Sheet1" sheetId="1" r:id="rId1"/>
    <sheet name="Sheet2" sheetId="2" r:id="rId2"/>
    <sheet name="Sheet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J45" i="1" s="1"/>
  <c r="J31" i="1"/>
  <c r="J32" i="1"/>
  <c r="J33" i="1"/>
  <c r="J35" i="1"/>
  <c r="J36" i="1"/>
  <c r="J37" i="1"/>
  <c r="J38" i="1"/>
  <c r="J39" i="1"/>
  <c r="J41" i="1"/>
  <c r="J42" i="1"/>
  <c r="J43" i="1"/>
  <c r="J44" i="1"/>
  <c r="J29" i="1"/>
  <c r="J7" i="1"/>
  <c r="J23" i="1" s="1"/>
  <c r="J8" i="1"/>
  <c r="J9" i="1"/>
  <c r="J11" i="1"/>
  <c r="J12" i="1"/>
  <c r="J13" i="1"/>
  <c r="J14" i="1"/>
  <c r="J15" i="1"/>
  <c r="J17" i="1"/>
  <c r="J18" i="1"/>
  <c r="J19" i="1"/>
  <c r="J21" i="1"/>
  <c r="J22" i="1"/>
  <c r="J6" i="1"/>
  <c r="M27" i="3" l="1"/>
  <c r="M20" i="3"/>
  <c r="I26" i="3"/>
  <c r="H26" i="3"/>
  <c r="G26" i="3"/>
  <c r="F26" i="3"/>
  <c r="E26" i="3"/>
  <c r="D26" i="3"/>
  <c r="M12" i="3"/>
  <c r="I19" i="3"/>
  <c r="H19" i="3"/>
  <c r="G19" i="3"/>
  <c r="F19" i="3"/>
  <c r="E19" i="3"/>
  <c r="D19" i="3"/>
  <c r="M4" i="3"/>
  <c r="I11" i="3"/>
  <c r="H11" i="3"/>
  <c r="G11" i="3"/>
  <c r="F11" i="3"/>
  <c r="E11" i="3"/>
  <c r="D11" i="3"/>
  <c r="M31" i="2"/>
  <c r="M26" i="2"/>
  <c r="I30" i="2"/>
  <c r="H30" i="2"/>
  <c r="G30" i="2"/>
  <c r="F30" i="2"/>
  <c r="E30" i="2"/>
  <c r="D30" i="2"/>
  <c r="M20" i="2"/>
  <c r="I25" i="2"/>
  <c r="H25" i="2"/>
  <c r="G25" i="2"/>
  <c r="F25" i="2"/>
  <c r="D25" i="2"/>
  <c r="E25" i="2"/>
  <c r="M12" i="2"/>
  <c r="I19" i="2"/>
  <c r="H19" i="2"/>
  <c r="G19" i="2"/>
  <c r="F19" i="2"/>
  <c r="E19" i="2"/>
  <c r="D19" i="2"/>
  <c r="M5" i="2"/>
  <c r="J20" i="3" l="1"/>
  <c r="L20" i="3" s="1"/>
  <c r="I25" i="3"/>
  <c r="H25" i="3"/>
  <c r="G25" i="3"/>
  <c r="F25" i="3"/>
  <c r="E25" i="3"/>
  <c r="D25" i="3"/>
  <c r="J12" i="3"/>
  <c r="L12" i="3" s="1"/>
  <c r="I18" i="3"/>
  <c r="H18" i="3"/>
  <c r="G18" i="3"/>
  <c r="F18" i="3"/>
  <c r="E18" i="3"/>
  <c r="D18" i="3"/>
  <c r="L4" i="3"/>
  <c r="J4" i="3"/>
  <c r="I10" i="3"/>
  <c r="H10" i="3"/>
  <c r="G10" i="3"/>
  <c r="F10" i="3"/>
  <c r="E10" i="3"/>
  <c r="D10" i="3"/>
  <c r="I29" i="2"/>
  <c r="H29" i="2"/>
  <c r="G29" i="2"/>
  <c r="F29" i="2"/>
  <c r="E29" i="2"/>
  <c r="D29" i="2"/>
  <c r="I24" i="2"/>
  <c r="H24" i="2"/>
  <c r="G24" i="2"/>
  <c r="F24" i="2"/>
  <c r="E24" i="2"/>
  <c r="D24" i="2"/>
  <c r="I18" i="2"/>
  <c r="H18" i="2"/>
  <c r="G18" i="2"/>
  <c r="F18" i="2"/>
  <c r="E18" i="2"/>
  <c r="D18" i="2"/>
  <c r="I10" i="2"/>
  <c r="I11" i="2" s="1"/>
  <c r="H10" i="2"/>
  <c r="H11" i="2" s="1"/>
  <c r="G10" i="2"/>
  <c r="G11" i="2" s="1"/>
  <c r="F10" i="2"/>
  <c r="F11" i="2" s="1"/>
  <c r="E10" i="2"/>
  <c r="E11" i="2" s="1"/>
  <c r="D10" i="2"/>
  <c r="D11" i="2" s="1"/>
  <c r="L27" i="3" l="1"/>
  <c r="J12" i="2"/>
  <c r="L12" i="2" s="1"/>
  <c r="J20" i="2"/>
  <c r="L20" i="2" s="1"/>
  <c r="J26" i="2"/>
  <c r="L26" i="2" s="1"/>
  <c r="J5" i="2"/>
  <c r="L5" i="2" s="1"/>
  <c r="L31" i="2" l="1"/>
</calcChain>
</file>

<file path=xl/sharedStrings.xml><?xml version="1.0" encoding="utf-8"?>
<sst xmlns="http://schemas.openxmlformats.org/spreadsheetml/2006/main" count="154" uniqueCount="62">
  <si>
    <t>HASIL VALIDASI MODUL AJAR</t>
  </si>
  <si>
    <t>No</t>
  </si>
  <si>
    <t>Aspek yang Dinilai</t>
  </si>
  <si>
    <t>I</t>
  </si>
  <si>
    <t>PENYUSUNAN MODUL AJAR</t>
  </si>
  <si>
    <t>1. Kejelasan capaian pembelajaran</t>
  </si>
  <si>
    <t>2. Kejelasan profil pelajar pancasila</t>
  </si>
  <si>
    <t>3. Kesesuaian capaian pembelajaran dengan tujuan pembelajaran</t>
  </si>
  <si>
    <t>4. Keseuaian capaian pembelajaran dengan tingkat perkembangan siswa</t>
  </si>
  <si>
    <t>ISI YANG DISAJIKAN</t>
  </si>
  <si>
    <t>II</t>
  </si>
  <si>
    <t>5. Kejelasan skenario pembelajaran (kegiatan pembelajaran: awal, inti, penutup)</t>
  </si>
  <si>
    <t>4. Kesesuaian konteks islami dengan pengalaman siswa</t>
  </si>
  <si>
    <t>3. Kejelasan konteks islami dalam kegiatan pembelajaran</t>
  </si>
  <si>
    <t>2. Kesesuaian urutan kegiatan pembelajaran dengan pembelajaran matematika realistik</t>
  </si>
  <si>
    <t>1. Sistematika penyusunan modul ajar</t>
  </si>
  <si>
    <t>III</t>
  </si>
  <si>
    <t>BAHASA</t>
  </si>
  <si>
    <t>IV</t>
  </si>
  <si>
    <t>WAKTU</t>
  </si>
  <si>
    <t>2. Rincian waktu untuk setiap tahap pembelajaran</t>
  </si>
  <si>
    <t>1. Kesesuaian alokasi yang digunakan</t>
  </si>
  <si>
    <t>3. Kesederhanaan struktur kalimat</t>
  </si>
  <si>
    <t>2. Bahasa yang digunakan komunikatif</t>
  </si>
  <si>
    <t>1. Penggunaan bahasa sesuai dengan EYD</t>
  </si>
  <si>
    <t>Total Skor</t>
  </si>
  <si>
    <t>HASIL VALIDASI LKPD</t>
  </si>
  <si>
    <t>KELAYAKAN MATERI/AKTIVITAS</t>
  </si>
  <si>
    <t>1. Kesesuaian materi dengan capaian pembelajaran</t>
  </si>
  <si>
    <t>2. Kesesuaian aktivitas dengan pembelajar matematika realistik</t>
  </si>
  <si>
    <t>3. Kesesuaian aktivitas dengan tingkat perkembangan siswa</t>
  </si>
  <si>
    <t>4. Keruntutan aktivitas</t>
  </si>
  <si>
    <t>5. Ketepatan penggunaan istilah</t>
  </si>
  <si>
    <t>TAMPILAN</t>
  </si>
  <si>
    <t>1. Kesesuaian ilustrasi gambar dengan topik</t>
  </si>
  <si>
    <t>2. Kesesuaian pengaturan tata letak</t>
  </si>
  <si>
    <t>3. Tampilan menarik antusiasme belajar siswa</t>
  </si>
  <si>
    <t>4. Kesesuaian penggunaan jenis huruf</t>
  </si>
  <si>
    <t>5. Kesesuaian penggunaan ukuran huruf</t>
  </si>
  <si>
    <t>1. Kesesuaian dengan kaidah Bahasa Indonesia</t>
  </si>
  <si>
    <t>3. Kalimat yang digunakan mudah dipahami</t>
  </si>
  <si>
    <t>4. Kesesuaian kalimat dengan taraf berpikir siswa</t>
  </si>
  <si>
    <t>V1</t>
  </si>
  <si>
    <t>V2</t>
  </si>
  <si>
    <t>V3</t>
  </si>
  <si>
    <t>V4</t>
  </si>
  <si>
    <t>V5</t>
  </si>
  <si>
    <t>V6</t>
  </si>
  <si>
    <t>V3 : Nana Diana, M.Pd. (Research Assistant PMRI</t>
  </si>
  <si>
    <t>V4 : Muhammad Ridha (Mahasiswa)</t>
  </si>
  <si>
    <t>V5 : Husniar, S.Pd. (Guru Matematika)</t>
  </si>
  <si>
    <t>V2 : Zahratul Idami</t>
  </si>
  <si>
    <t>V1 : Prof. Dr. Rahmah Johar, S.Pd., M.Pd.</t>
  </si>
  <si>
    <t>V6 : Zulkarmaini, S.Pd. (Guru PAI)</t>
  </si>
  <si>
    <t>TOTAL</t>
  </si>
  <si>
    <t>Presentase</t>
  </si>
  <si>
    <t>Skor Maksimal</t>
  </si>
  <si>
    <t>Skor</t>
  </si>
  <si>
    <t>PRESENTASE RATA-RATA</t>
  </si>
  <si>
    <t>RATA-RATA</t>
  </si>
  <si>
    <t>Rata-</t>
  </si>
  <si>
    <t>Rata-Rata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</si>
</sst>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ont="1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1" xfId="0" applyNumberFormat="1" applyBorder="1"/>
    <xf numFmtId="0" fontId="1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0" fillId="0" borderId="1" xfId="0" applyNumberFormat="1" applyBorder="1"/>
    <xf numFmtId="0" fontId="0" fillId="2" borderId="0" xfId="0" applyFill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6" xfId="1" applyFont="1" applyBorder="1" applyAlignment="1">
      <alignment horizontal="center" vertical="center"/>
    </xf>
    <xf numFmtId="9" fontId="0" fillId="0" borderId="4" xfId="1" applyFont="1" applyBorder="1" applyAlignment="1">
      <alignment horizontal="center" vertical="center"/>
    </xf>
    <xf numFmtId="9" fontId="0" fillId="0" borderId="7" xfId="1" applyFont="1" applyBorder="1" applyAlignment="1">
      <alignment horizontal="center" vertical="center"/>
    </xf>
    <xf numFmtId="9" fontId="0" fillId="0" borderId="6" xfId="1" applyNumberFormat="1" applyFont="1" applyBorder="1" applyAlignment="1">
      <alignment horizontal="center" vertical="center"/>
    </xf>
    <xf numFmtId="9" fontId="0" fillId="0" borderId="4" xfId="1" applyNumberFormat="1" applyFont="1" applyBorder="1" applyAlignment="1">
      <alignment horizontal="center" vertical="center"/>
    </xf>
    <xf numFmtId="9" fontId="0" fillId="0" borderId="7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6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9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9" fontId="0" fillId="0" borderId="1" xfId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2" fontId="0" fillId="0" borderId="6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0" borderId="2" xfId="0" applyBorder="1"/>
    <xf numFmtId="0" fontId="1" fillId="0" borderId="1" xfId="0" applyFont="1" applyBorder="1"/>
    <xf numFmtId="0" fontId="1" fillId="0" borderId="0" xfId="0" applyFont="1" applyBorder="1"/>
    <xf numFmtId="0" fontId="0" fillId="0" borderId="0" xfId="0" applyBorder="1"/>
    <xf numFmtId="2" fontId="0" fillId="0" borderId="0" xfId="0" applyNumberFormat="1" applyBorder="1"/>
    <xf numFmtId="0" fontId="1" fillId="0" borderId="0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7"/>
  <sheetViews>
    <sheetView topLeftCell="D25" workbookViewId="0">
      <selection activeCell="B27" sqref="B27:C44"/>
    </sheetView>
  </sheetViews>
  <sheetFormatPr defaultRowHeight="15" x14ac:dyDescent="0.25"/>
  <cols>
    <col min="3" max="3" width="79.140625" customWidth="1"/>
    <col min="4" max="4" width="9.140625" customWidth="1"/>
  </cols>
  <sheetData>
    <row r="2" spans="2:12" x14ac:dyDescent="0.25">
      <c r="B2" s="18" t="s">
        <v>0</v>
      </c>
      <c r="C2" s="18"/>
      <c r="D2" s="18"/>
      <c r="E2" s="18"/>
      <c r="F2" s="18"/>
      <c r="G2" s="18"/>
      <c r="H2" s="18"/>
      <c r="I2" s="18"/>
    </row>
    <row r="4" spans="2:12" x14ac:dyDescent="0.25">
      <c r="B4" s="6" t="s">
        <v>1</v>
      </c>
      <c r="C4" s="6" t="s">
        <v>2</v>
      </c>
      <c r="D4" s="6" t="s">
        <v>42</v>
      </c>
      <c r="E4" s="6" t="s">
        <v>43</v>
      </c>
      <c r="F4" s="6" t="s">
        <v>44</v>
      </c>
      <c r="G4" s="6" t="s">
        <v>45</v>
      </c>
      <c r="H4" s="6" t="s">
        <v>46</v>
      </c>
      <c r="I4" s="6" t="s">
        <v>47</v>
      </c>
      <c r="J4" s="54" t="s">
        <v>61</v>
      </c>
      <c r="K4" s="55"/>
    </row>
    <row r="5" spans="2:12" x14ac:dyDescent="0.25">
      <c r="B5" s="2" t="s">
        <v>3</v>
      </c>
      <c r="C5" s="3" t="s">
        <v>4</v>
      </c>
      <c r="D5" s="3"/>
      <c r="E5" s="3"/>
      <c r="F5" s="3"/>
      <c r="G5" s="3"/>
      <c r="H5" s="3"/>
      <c r="I5" s="3"/>
      <c r="J5" s="3"/>
      <c r="K5" s="56"/>
    </row>
    <row r="6" spans="2:12" x14ac:dyDescent="0.25">
      <c r="B6" s="3"/>
      <c r="C6" s="3" t="s">
        <v>5</v>
      </c>
      <c r="D6" s="2">
        <v>5</v>
      </c>
      <c r="E6" s="2">
        <v>5</v>
      </c>
      <c r="F6" s="2">
        <v>5</v>
      </c>
      <c r="G6" s="2">
        <v>5</v>
      </c>
      <c r="H6" s="2">
        <v>4</v>
      </c>
      <c r="I6" s="2">
        <v>5</v>
      </c>
      <c r="J6" s="16">
        <f>SUM(D6:I6)/6</f>
        <v>4.833333333333333</v>
      </c>
      <c r="K6" s="57"/>
    </row>
    <row r="7" spans="2:12" x14ac:dyDescent="0.25">
      <c r="B7" s="3"/>
      <c r="C7" s="4" t="s">
        <v>6</v>
      </c>
      <c r="D7" s="2">
        <v>4</v>
      </c>
      <c r="E7" s="2">
        <v>4</v>
      </c>
      <c r="F7" s="2">
        <v>4</v>
      </c>
      <c r="G7" s="2">
        <v>4</v>
      </c>
      <c r="H7" s="2">
        <v>4</v>
      </c>
      <c r="I7" s="2">
        <v>4</v>
      </c>
      <c r="J7" s="16">
        <f t="shared" ref="J7:J22" si="0">SUM(D7:I7)/6</f>
        <v>4</v>
      </c>
      <c r="K7" s="57"/>
      <c r="L7" t="s">
        <v>52</v>
      </c>
    </row>
    <row r="8" spans="2:12" x14ac:dyDescent="0.25">
      <c r="B8" s="3"/>
      <c r="C8" s="4" t="s">
        <v>7</v>
      </c>
      <c r="D8" s="2">
        <v>4</v>
      </c>
      <c r="E8" s="2">
        <v>5</v>
      </c>
      <c r="F8" s="2">
        <v>5</v>
      </c>
      <c r="G8" s="2">
        <v>4</v>
      </c>
      <c r="H8" s="2">
        <v>5</v>
      </c>
      <c r="I8" s="2">
        <v>4</v>
      </c>
      <c r="J8" s="16">
        <f t="shared" si="0"/>
        <v>4.5</v>
      </c>
      <c r="K8" s="57"/>
      <c r="L8" t="s">
        <v>51</v>
      </c>
    </row>
    <row r="9" spans="2:12" ht="14.25" customHeight="1" x14ac:dyDescent="0.25">
      <c r="B9" s="3"/>
      <c r="C9" s="4" t="s">
        <v>8</v>
      </c>
      <c r="D9" s="2">
        <v>5</v>
      </c>
      <c r="E9" s="2">
        <v>5</v>
      </c>
      <c r="F9" s="2">
        <v>5</v>
      </c>
      <c r="G9" s="2">
        <v>5</v>
      </c>
      <c r="H9" s="2">
        <v>5</v>
      </c>
      <c r="I9" s="2">
        <v>5</v>
      </c>
      <c r="J9" s="16">
        <f t="shared" si="0"/>
        <v>5</v>
      </c>
      <c r="K9" s="57"/>
      <c r="L9" t="s">
        <v>48</v>
      </c>
    </row>
    <row r="10" spans="2:12" x14ac:dyDescent="0.25">
      <c r="B10" s="5" t="s">
        <v>10</v>
      </c>
      <c r="C10" s="4" t="s">
        <v>9</v>
      </c>
      <c r="D10" s="2"/>
      <c r="E10" s="2"/>
      <c r="F10" s="2"/>
      <c r="G10" s="2"/>
      <c r="H10" s="2"/>
      <c r="I10" s="2"/>
      <c r="J10" s="16"/>
      <c r="K10" s="57"/>
      <c r="L10" t="s">
        <v>49</v>
      </c>
    </row>
    <row r="11" spans="2:12" x14ac:dyDescent="0.25">
      <c r="B11" s="3"/>
      <c r="C11" s="4" t="s">
        <v>15</v>
      </c>
      <c r="D11" s="2">
        <v>5</v>
      </c>
      <c r="E11" s="2">
        <v>5</v>
      </c>
      <c r="F11" s="2">
        <v>5</v>
      </c>
      <c r="G11" s="2">
        <v>5</v>
      </c>
      <c r="H11" s="2">
        <v>4</v>
      </c>
      <c r="I11" s="2">
        <v>5</v>
      </c>
      <c r="J11" s="16">
        <f t="shared" si="0"/>
        <v>4.833333333333333</v>
      </c>
      <c r="K11" s="57"/>
      <c r="L11" t="s">
        <v>50</v>
      </c>
    </row>
    <row r="12" spans="2:12" x14ac:dyDescent="0.25">
      <c r="B12" s="3"/>
      <c r="C12" s="4" t="s">
        <v>14</v>
      </c>
      <c r="D12" s="2">
        <v>5</v>
      </c>
      <c r="E12" s="2">
        <v>5</v>
      </c>
      <c r="F12" s="2">
        <v>5</v>
      </c>
      <c r="G12" s="2">
        <v>5</v>
      </c>
      <c r="H12" s="2">
        <v>5</v>
      </c>
      <c r="I12" s="2">
        <v>5</v>
      </c>
      <c r="J12" s="16">
        <f t="shared" si="0"/>
        <v>5</v>
      </c>
      <c r="K12" s="57"/>
      <c r="L12" t="s">
        <v>53</v>
      </c>
    </row>
    <row r="13" spans="2:12" x14ac:dyDescent="0.25">
      <c r="B13" s="3"/>
      <c r="C13" s="4" t="s">
        <v>13</v>
      </c>
      <c r="D13" s="2">
        <v>5</v>
      </c>
      <c r="E13" s="2">
        <v>5</v>
      </c>
      <c r="F13" s="2">
        <v>5</v>
      </c>
      <c r="G13" s="2">
        <v>4</v>
      </c>
      <c r="H13" s="2">
        <v>4</v>
      </c>
      <c r="I13" s="2">
        <v>5</v>
      </c>
      <c r="J13" s="16">
        <f t="shared" si="0"/>
        <v>4.666666666666667</v>
      </c>
      <c r="K13" s="57"/>
    </row>
    <row r="14" spans="2:12" x14ac:dyDescent="0.25">
      <c r="B14" s="3"/>
      <c r="C14" s="4" t="s">
        <v>12</v>
      </c>
      <c r="D14" s="2">
        <v>5</v>
      </c>
      <c r="E14" s="2">
        <v>5</v>
      </c>
      <c r="F14" s="2">
        <v>5</v>
      </c>
      <c r="G14" s="2">
        <v>5</v>
      </c>
      <c r="H14" s="2">
        <v>5</v>
      </c>
      <c r="I14" s="2">
        <v>5</v>
      </c>
      <c r="J14" s="16">
        <f t="shared" si="0"/>
        <v>5</v>
      </c>
      <c r="K14" s="57"/>
    </row>
    <row r="15" spans="2:12" x14ac:dyDescent="0.25">
      <c r="B15" s="3"/>
      <c r="C15" s="4" t="s">
        <v>11</v>
      </c>
      <c r="D15" s="2">
        <v>5</v>
      </c>
      <c r="E15" s="2">
        <v>5</v>
      </c>
      <c r="F15" s="2">
        <v>5</v>
      </c>
      <c r="G15" s="2">
        <v>5</v>
      </c>
      <c r="H15" s="2">
        <v>5</v>
      </c>
      <c r="I15" s="2">
        <v>5</v>
      </c>
      <c r="J15" s="16">
        <f t="shared" si="0"/>
        <v>5</v>
      </c>
      <c r="K15" s="57"/>
    </row>
    <row r="16" spans="2:12" x14ac:dyDescent="0.25">
      <c r="B16" s="2" t="s">
        <v>16</v>
      </c>
      <c r="C16" s="4" t="s">
        <v>17</v>
      </c>
      <c r="D16" s="2"/>
      <c r="E16" s="2"/>
      <c r="F16" s="2"/>
      <c r="G16" s="2"/>
      <c r="H16" s="2"/>
      <c r="I16" s="2"/>
      <c r="J16" s="16"/>
      <c r="K16" s="57"/>
    </row>
    <row r="17" spans="2:11" x14ac:dyDescent="0.25">
      <c r="B17" s="3"/>
      <c r="C17" s="4" t="s">
        <v>24</v>
      </c>
      <c r="D17" s="2">
        <v>4</v>
      </c>
      <c r="E17" s="2">
        <v>4</v>
      </c>
      <c r="F17" s="2">
        <v>3</v>
      </c>
      <c r="G17" s="2">
        <v>4</v>
      </c>
      <c r="H17" s="2">
        <v>5</v>
      </c>
      <c r="I17" s="2">
        <v>4</v>
      </c>
      <c r="J17" s="16">
        <f t="shared" si="0"/>
        <v>4</v>
      </c>
      <c r="K17" s="57"/>
    </row>
    <row r="18" spans="2:11" x14ac:dyDescent="0.25">
      <c r="B18" s="3"/>
      <c r="C18" s="4" t="s">
        <v>23</v>
      </c>
      <c r="D18" s="2">
        <v>4</v>
      </c>
      <c r="E18" s="2">
        <v>3</v>
      </c>
      <c r="F18" s="2">
        <v>4</v>
      </c>
      <c r="G18" s="2">
        <v>3</v>
      </c>
      <c r="H18" s="2">
        <v>4</v>
      </c>
      <c r="I18" s="2">
        <v>4</v>
      </c>
      <c r="J18" s="16">
        <f t="shared" si="0"/>
        <v>3.6666666666666665</v>
      </c>
      <c r="K18" s="57"/>
    </row>
    <row r="19" spans="2:11" x14ac:dyDescent="0.25">
      <c r="B19" s="3"/>
      <c r="C19" s="4" t="s">
        <v>22</v>
      </c>
      <c r="D19" s="2">
        <v>4</v>
      </c>
      <c r="E19" s="2">
        <v>4</v>
      </c>
      <c r="F19" s="2">
        <v>4</v>
      </c>
      <c r="G19" s="2">
        <v>4</v>
      </c>
      <c r="H19" s="2">
        <v>5</v>
      </c>
      <c r="I19" s="2">
        <v>5</v>
      </c>
      <c r="J19" s="16">
        <f t="shared" si="0"/>
        <v>4.333333333333333</v>
      </c>
      <c r="K19" s="57"/>
    </row>
    <row r="20" spans="2:11" x14ac:dyDescent="0.25">
      <c r="B20" s="2" t="s">
        <v>18</v>
      </c>
      <c r="C20" s="4" t="s">
        <v>19</v>
      </c>
      <c r="D20" s="2"/>
      <c r="E20" s="2"/>
      <c r="F20" s="2"/>
      <c r="G20" s="2"/>
      <c r="H20" s="2"/>
      <c r="I20" s="2"/>
      <c r="J20" s="16"/>
      <c r="K20" s="57"/>
    </row>
    <row r="21" spans="2:11" x14ac:dyDescent="0.25">
      <c r="B21" s="3"/>
      <c r="C21" s="4" t="s">
        <v>21</v>
      </c>
      <c r="D21" s="2">
        <v>5</v>
      </c>
      <c r="E21" s="2">
        <v>5</v>
      </c>
      <c r="F21" s="2">
        <v>5</v>
      </c>
      <c r="G21" s="2">
        <v>4</v>
      </c>
      <c r="H21" s="2">
        <v>4</v>
      </c>
      <c r="I21" s="2">
        <v>5</v>
      </c>
      <c r="J21" s="16">
        <f t="shared" si="0"/>
        <v>4.666666666666667</v>
      </c>
      <c r="K21" s="57"/>
    </row>
    <row r="22" spans="2:11" x14ac:dyDescent="0.25">
      <c r="B22" s="3"/>
      <c r="C22" s="4" t="s">
        <v>20</v>
      </c>
      <c r="D22" s="2">
        <v>5</v>
      </c>
      <c r="E22" s="2">
        <v>5</v>
      </c>
      <c r="F22" s="2">
        <v>5</v>
      </c>
      <c r="G22" s="2">
        <v>5</v>
      </c>
      <c r="H22" s="2">
        <v>5</v>
      </c>
      <c r="I22" s="2">
        <v>5</v>
      </c>
      <c r="J22" s="16">
        <f t="shared" si="0"/>
        <v>5</v>
      </c>
      <c r="K22" s="57"/>
    </row>
    <row r="23" spans="2:11" x14ac:dyDescent="0.25">
      <c r="B23" s="19" t="s">
        <v>25</v>
      </c>
      <c r="C23" s="20"/>
      <c r="D23" s="6">
        <v>65</v>
      </c>
      <c r="E23" s="6">
        <v>65</v>
      </c>
      <c r="F23" s="6">
        <v>65</v>
      </c>
      <c r="G23" s="6">
        <v>62</v>
      </c>
      <c r="H23" s="6">
        <v>64</v>
      </c>
      <c r="I23" s="6">
        <v>66</v>
      </c>
      <c r="J23" s="16">
        <f>SUM(J6:J22)/14</f>
        <v>4.6071428571428568</v>
      </c>
      <c r="K23" s="57"/>
    </row>
    <row r="25" spans="2:11" x14ac:dyDescent="0.25">
      <c r="B25" s="18" t="s">
        <v>26</v>
      </c>
      <c r="C25" s="18"/>
      <c r="D25" s="18"/>
      <c r="E25" s="18"/>
      <c r="F25" s="18"/>
      <c r="G25" s="18"/>
      <c r="H25" s="18"/>
      <c r="I25" s="18"/>
    </row>
    <row r="27" spans="2:11" x14ac:dyDescent="0.25">
      <c r="B27" s="6" t="s">
        <v>1</v>
      </c>
      <c r="C27" s="6" t="s">
        <v>2</v>
      </c>
      <c r="D27" s="6" t="s">
        <v>42</v>
      </c>
      <c r="E27" s="6" t="s">
        <v>43</v>
      </c>
      <c r="F27" s="6" t="s">
        <v>44</v>
      </c>
      <c r="G27" s="6" t="s">
        <v>45</v>
      </c>
      <c r="H27" s="6" t="s">
        <v>46</v>
      </c>
      <c r="I27" s="12" t="s">
        <v>47</v>
      </c>
      <c r="J27" s="13" t="s">
        <v>61</v>
      </c>
      <c r="K27" s="58"/>
    </row>
    <row r="28" spans="2:11" x14ac:dyDescent="0.25">
      <c r="B28" s="2" t="s">
        <v>3</v>
      </c>
      <c r="C28" s="3" t="s">
        <v>27</v>
      </c>
      <c r="D28" s="3"/>
      <c r="E28" s="3"/>
      <c r="F28" s="3"/>
      <c r="G28" s="3"/>
      <c r="H28" s="3"/>
      <c r="I28" s="53"/>
      <c r="J28" s="3"/>
      <c r="K28" s="56"/>
    </row>
    <row r="29" spans="2:11" x14ac:dyDescent="0.25">
      <c r="B29" s="3"/>
      <c r="C29" s="3" t="s">
        <v>28</v>
      </c>
      <c r="D29" s="2">
        <v>5</v>
      </c>
      <c r="E29" s="2">
        <v>5</v>
      </c>
      <c r="F29" s="2">
        <v>5</v>
      </c>
      <c r="G29" s="2">
        <v>5</v>
      </c>
      <c r="H29" s="2">
        <v>5</v>
      </c>
      <c r="I29" s="14">
        <v>5</v>
      </c>
      <c r="J29" s="16">
        <f>SUM(D29:I29)/6</f>
        <v>5</v>
      </c>
      <c r="K29" s="57"/>
    </row>
    <row r="30" spans="2:11" x14ac:dyDescent="0.25">
      <c r="B30" s="3"/>
      <c r="C30" s="4" t="s">
        <v>29</v>
      </c>
      <c r="D30" s="2">
        <v>4</v>
      </c>
      <c r="E30" s="2">
        <v>4</v>
      </c>
      <c r="F30" s="2">
        <v>5</v>
      </c>
      <c r="G30" s="2">
        <v>4</v>
      </c>
      <c r="H30" s="2">
        <v>5</v>
      </c>
      <c r="I30" s="14">
        <v>5</v>
      </c>
      <c r="J30" s="16">
        <f t="shared" ref="J30:J44" si="1">SUM(D30:I30)/6</f>
        <v>4.5</v>
      </c>
      <c r="K30" s="57"/>
    </row>
    <row r="31" spans="2:11" x14ac:dyDescent="0.25">
      <c r="B31" s="3"/>
      <c r="C31" s="4" t="s">
        <v>30</v>
      </c>
      <c r="D31" s="2">
        <v>5</v>
      </c>
      <c r="E31" s="2">
        <v>5</v>
      </c>
      <c r="F31" s="2">
        <v>5</v>
      </c>
      <c r="G31" s="2">
        <v>5</v>
      </c>
      <c r="H31" s="2">
        <v>5</v>
      </c>
      <c r="I31" s="14">
        <v>5</v>
      </c>
      <c r="J31" s="16">
        <f t="shared" si="1"/>
        <v>5</v>
      </c>
      <c r="K31" s="57"/>
    </row>
    <row r="32" spans="2:11" x14ac:dyDescent="0.25">
      <c r="B32" s="3"/>
      <c r="C32" s="4" t="s">
        <v>31</v>
      </c>
      <c r="D32" s="2">
        <v>5</v>
      </c>
      <c r="E32" s="2">
        <v>4</v>
      </c>
      <c r="F32" s="2">
        <v>5</v>
      </c>
      <c r="G32" s="2">
        <v>5</v>
      </c>
      <c r="H32" s="2">
        <v>5</v>
      </c>
      <c r="I32" s="14">
        <v>5</v>
      </c>
      <c r="J32" s="16">
        <f t="shared" si="1"/>
        <v>4.833333333333333</v>
      </c>
      <c r="K32" s="57"/>
    </row>
    <row r="33" spans="2:11" x14ac:dyDescent="0.25">
      <c r="B33" s="3"/>
      <c r="C33" s="4" t="s">
        <v>32</v>
      </c>
      <c r="D33" s="2">
        <v>4</v>
      </c>
      <c r="E33" s="2">
        <v>4</v>
      </c>
      <c r="F33" s="2">
        <v>3</v>
      </c>
      <c r="G33" s="2">
        <v>5</v>
      </c>
      <c r="H33" s="2">
        <v>5</v>
      </c>
      <c r="I33" s="14">
        <v>5</v>
      </c>
      <c r="J33" s="16">
        <f t="shared" si="1"/>
        <v>4.333333333333333</v>
      </c>
      <c r="K33" s="57"/>
    </row>
    <row r="34" spans="2:11" x14ac:dyDescent="0.25">
      <c r="B34" s="5" t="s">
        <v>10</v>
      </c>
      <c r="C34" s="4" t="s">
        <v>33</v>
      </c>
      <c r="D34" s="2"/>
      <c r="E34" s="2"/>
      <c r="F34" s="2"/>
      <c r="G34" s="2"/>
      <c r="H34" s="2"/>
      <c r="I34" s="14"/>
      <c r="J34" s="16"/>
      <c r="K34" s="57"/>
    </row>
    <row r="35" spans="2:11" x14ac:dyDescent="0.25">
      <c r="B35" s="3"/>
      <c r="C35" s="4" t="s">
        <v>34</v>
      </c>
      <c r="D35" s="2">
        <v>4</v>
      </c>
      <c r="E35" s="2">
        <v>5</v>
      </c>
      <c r="F35" s="2">
        <v>4</v>
      </c>
      <c r="G35" s="2">
        <v>5</v>
      </c>
      <c r="H35" s="2">
        <v>5</v>
      </c>
      <c r="I35" s="14">
        <v>5</v>
      </c>
      <c r="J35" s="16">
        <f t="shared" si="1"/>
        <v>4.666666666666667</v>
      </c>
      <c r="K35" s="57"/>
    </row>
    <row r="36" spans="2:11" x14ac:dyDescent="0.25">
      <c r="B36" s="3"/>
      <c r="C36" s="4" t="s">
        <v>35</v>
      </c>
      <c r="D36" s="2">
        <v>5</v>
      </c>
      <c r="E36" s="2">
        <v>4</v>
      </c>
      <c r="F36" s="2">
        <v>4</v>
      </c>
      <c r="G36" s="2">
        <v>4</v>
      </c>
      <c r="H36" s="2">
        <v>4</v>
      </c>
      <c r="I36" s="14">
        <v>4</v>
      </c>
      <c r="J36" s="16">
        <f t="shared" si="1"/>
        <v>4.166666666666667</v>
      </c>
      <c r="K36" s="57"/>
    </row>
    <row r="37" spans="2:11" x14ac:dyDescent="0.25">
      <c r="B37" s="3"/>
      <c r="C37" s="4" t="s">
        <v>36</v>
      </c>
      <c r="D37" s="2">
        <v>4</v>
      </c>
      <c r="E37" s="2">
        <v>4</v>
      </c>
      <c r="F37" s="2">
        <v>3</v>
      </c>
      <c r="G37" s="2">
        <v>3</v>
      </c>
      <c r="H37" s="2">
        <v>4</v>
      </c>
      <c r="I37" s="14">
        <v>4</v>
      </c>
      <c r="J37" s="16">
        <f t="shared" si="1"/>
        <v>3.6666666666666665</v>
      </c>
      <c r="K37" s="57"/>
    </row>
    <row r="38" spans="2:11" x14ac:dyDescent="0.25">
      <c r="B38" s="3"/>
      <c r="C38" s="4" t="s">
        <v>37</v>
      </c>
      <c r="D38" s="2">
        <v>4</v>
      </c>
      <c r="E38" s="2">
        <v>4</v>
      </c>
      <c r="F38" s="2">
        <v>3</v>
      </c>
      <c r="G38" s="2">
        <v>4</v>
      </c>
      <c r="H38" s="2">
        <v>4</v>
      </c>
      <c r="I38" s="14">
        <v>5</v>
      </c>
      <c r="J38" s="16">
        <f t="shared" si="1"/>
        <v>4</v>
      </c>
      <c r="K38" s="57"/>
    </row>
    <row r="39" spans="2:11" x14ac:dyDescent="0.25">
      <c r="B39" s="3"/>
      <c r="C39" s="4" t="s">
        <v>38</v>
      </c>
      <c r="D39" s="2">
        <v>5</v>
      </c>
      <c r="E39" s="2">
        <v>4</v>
      </c>
      <c r="F39" s="2">
        <v>4</v>
      </c>
      <c r="G39" s="2">
        <v>4</v>
      </c>
      <c r="H39" s="2">
        <v>4</v>
      </c>
      <c r="I39" s="14">
        <v>5</v>
      </c>
      <c r="J39" s="16">
        <f t="shared" si="1"/>
        <v>4.333333333333333</v>
      </c>
      <c r="K39" s="57"/>
    </row>
    <row r="40" spans="2:11" x14ac:dyDescent="0.25">
      <c r="B40" s="2" t="s">
        <v>16</v>
      </c>
      <c r="C40" s="4" t="s">
        <v>17</v>
      </c>
      <c r="D40" s="2"/>
      <c r="E40" s="2"/>
      <c r="F40" s="2"/>
      <c r="G40" s="2"/>
      <c r="H40" s="2"/>
      <c r="I40" s="14"/>
      <c r="J40" s="16"/>
      <c r="K40" s="57"/>
    </row>
    <row r="41" spans="2:11" x14ac:dyDescent="0.25">
      <c r="B41" s="3"/>
      <c r="C41" s="4" t="s">
        <v>39</v>
      </c>
      <c r="D41" s="2">
        <v>5</v>
      </c>
      <c r="E41" s="2">
        <v>5</v>
      </c>
      <c r="F41" s="2">
        <v>4</v>
      </c>
      <c r="G41" s="2">
        <v>4</v>
      </c>
      <c r="H41" s="2">
        <v>5</v>
      </c>
      <c r="I41" s="14">
        <v>5</v>
      </c>
      <c r="J41" s="16">
        <f t="shared" si="1"/>
        <v>4.666666666666667</v>
      </c>
      <c r="K41" s="57"/>
    </row>
    <row r="42" spans="2:11" x14ac:dyDescent="0.25">
      <c r="B42" s="3"/>
      <c r="C42" s="4" t="s">
        <v>23</v>
      </c>
      <c r="D42" s="2">
        <v>4</v>
      </c>
      <c r="E42" s="2">
        <v>4</v>
      </c>
      <c r="F42" s="2">
        <v>4</v>
      </c>
      <c r="G42" s="2">
        <v>5</v>
      </c>
      <c r="H42" s="2">
        <v>4</v>
      </c>
      <c r="I42" s="14">
        <v>4</v>
      </c>
      <c r="J42" s="16">
        <f t="shared" si="1"/>
        <v>4.166666666666667</v>
      </c>
      <c r="K42" s="57"/>
    </row>
    <row r="43" spans="2:11" x14ac:dyDescent="0.25">
      <c r="B43" s="3"/>
      <c r="C43" s="4" t="s">
        <v>40</v>
      </c>
      <c r="D43" s="2">
        <v>4</v>
      </c>
      <c r="E43" s="2">
        <v>5</v>
      </c>
      <c r="F43" s="2">
        <v>4</v>
      </c>
      <c r="G43" s="2">
        <v>5</v>
      </c>
      <c r="H43" s="2">
        <v>5</v>
      </c>
      <c r="I43" s="14">
        <v>4</v>
      </c>
      <c r="J43" s="16">
        <f t="shared" si="1"/>
        <v>4.5</v>
      </c>
      <c r="K43" s="57"/>
    </row>
    <row r="44" spans="2:11" x14ac:dyDescent="0.25">
      <c r="B44" s="3"/>
      <c r="C44" s="4" t="s">
        <v>41</v>
      </c>
      <c r="D44" s="2">
        <v>5</v>
      </c>
      <c r="E44" s="2">
        <v>5</v>
      </c>
      <c r="F44" s="2">
        <v>5</v>
      </c>
      <c r="G44" s="2">
        <v>5</v>
      </c>
      <c r="H44" s="2">
        <v>5</v>
      </c>
      <c r="I44" s="14">
        <v>5</v>
      </c>
      <c r="J44" s="16">
        <f t="shared" si="1"/>
        <v>5</v>
      </c>
      <c r="K44" s="57"/>
    </row>
    <row r="45" spans="2:11" x14ac:dyDescent="0.25">
      <c r="B45" s="19" t="s">
        <v>25</v>
      </c>
      <c r="C45" s="20"/>
      <c r="D45" s="6">
        <v>63</v>
      </c>
      <c r="E45" s="6">
        <v>62</v>
      </c>
      <c r="F45" s="6">
        <v>58</v>
      </c>
      <c r="G45" s="6">
        <v>63</v>
      </c>
      <c r="H45" s="6">
        <v>65</v>
      </c>
      <c r="I45" s="12">
        <v>66</v>
      </c>
      <c r="J45" s="16">
        <f>SUM(J29:J44)/14</f>
        <v>4.4880952380952381</v>
      </c>
      <c r="K45" s="57"/>
    </row>
    <row r="46" spans="2:11" x14ac:dyDescent="0.25">
      <c r="C46" s="1"/>
    </row>
    <row r="47" spans="2:11" x14ac:dyDescent="0.25">
      <c r="C47" s="1"/>
    </row>
  </sheetData>
  <mergeCells count="4">
    <mergeCell ref="B2:I2"/>
    <mergeCell ref="B25:I25"/>
    <mergeCell ref="B23:C23"/>
    <mergeCell ref="B45:C4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1"/>
  <sheetViews>
    <sheetView topLeftCell="F9" workbookViewId="0">
      <selection activeCell="B2" sqref="B2:M2"/>
    </sheetView>
  </sheetViews>
  <sheetFormatPr defaultRowHeight="15" x14ac:dyDescent="0.25"/>
  <cols>
    <col min="1" max="1" width="6.5703125" customWidth="1"/>
    <col min="2" max="2" width="4.5703125" customWidth="1"/>
    <col min="3" max="3" width="73.7109375" customWidth="1"/>
    <col min="10" max="10" width="12.7109375" customWidth="1"/>
    <col min="11" max="11" width="17.85546875" customWidth="1"/>
    <col min="12" max="12" width="11.85546875" customWidth="1"/>
  </cols>
  <sheetData>
    <row r="2" spans="2:13" x14ac:dyDescent="0.25">
      <c r="B2" s="18" t="s">
        <v>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4" spans="2:13" x14ac:dyDescent="0.25">
      <c r="B4" s="6" t="s">
        <v>1</v>
      </c>
      <c r="C4" s="6" t="s">
        <v>2</v>
      </c>
      <c r="D4" s="6" t="s">
        <v>42</v>
      </c>
      <c r="E4" s="6" t="s">
        <v>43</v>
      </c>
      <c r="F4" s="6" t="s">
        <v>44</v>
      </c>
      <c r="G4" s="6" t="s">
        <v>45</v>
      </c>
      <c r="H4" s="6" t="s">
        <v>46</v>
      </c>
      <c r="I4" s="6" t="s">
        <v>47</v>
      </c>
      <c r="J4" s="8" t="s">
        <v>57</v>
      </c>
      <c r="K4" s="8" t="s">
        <v>56</v>
      </c>
      <c r="L4" s="8" t="s">
        <v>55</v>
      </c>
      <c r="M4" s="11" t="s">
        <v>60</v>
      </c>
    </row>
    <row r="5" spans="2:13" x14ac:dyDescent="0.25">
      <c r="B5" s="2" t="s">
        <v>3</v>
      </c>
      <c r="C5" s="37" t="s">
        <v>4</v>
      </c>
      <c r="D5" s="38"/>
      <c r="E5" s="38"/>
      <c r="F5" s="38"/>
      <c r="G5" s="38"/>
      <c r="H5" s="38"/>
      <c r="I5" s="39"/>
      <c r="J5" s="41">
        <f>SUM(D10:I10)</f>
        <v>110</v>
      </c>
      <c r="K5" s="21">
        <v>120</v>
      </c>
      <c r="L5" s="32">
        <f>(J5/K5)*100%</f>
        <v>0.91666666666666663</v>
      </c>
      <c r="M5" s="27">
        <f>SUM(D11:I11)/6</f>
        <v>4.583333333333333</v>
      </c>
    </row>
    <row r="6" spans="2:13" x14ac:dyDescent="0.25">
      <c r="B6" s="3"/>
      <c r="C6" s="3" t="s">
        <v>5</v>
      </c>
      <c r="D6" s="2">
        <v>5</v>
      </c>
      <c r="E6" s="2">
        <v>5</v>
      </c>
      <c r="F6" s="2">
        <v>5</v>
      </c>
      <c r="G6" s="2">
        <v>5</v>
      </c>
      <c r="H6" s="2">
        <v>4</v>
      </c>
      <c r="I6" s="2">
        <v>5</v>
      </c>
      <c r="J6" s="42"/>
      <c r="K6" s="22"/>
      <c r="L6" s="33"/>
      <c r="M6" s="27"/>
    </row>
    <row r="7" spans="2:13" x14ac:dyDescent="0.25">
      <c r="B7" s="3"/>
      <c r="C7" s="4" t="s">
        <v>6</v>
      </c>
      <c r="D7" s="2">
        <v>4</v>
      </c>
      <c r="E7" s="2">
        <v>4</v>
      </c>
      <c r="F7" s="2">
        <v>4</v>
      </c>
      <c r="G7" s="2">
        <v>4</v>
      </c>
      <c r="H7" s="2">
        <v>4</v>
      </c>
      <c r="I7" s="2">
        <v>4</v>
      </c>
      <c r="J7" s="42"/>
      <c r="K7" s="22"/>
      <c r="L7" s="33"/>
      <c r="M7" s="27"/>
    </row>
    <row r="8" spans="2:13" x14ac:dyDescent="0.25">
      <c r="B8" s="3"/>
      <c r="C8" s="4" t="s">
        <v>7</v>
      </c>
      <c r="D8" s="2">
        <v>4</v>
      </c>
      <c r="E8" s="2">
        <v>5</v>
      </c>
      <c r="F8" s="2">
        <v>5</v>
      </c>
      <c r="G8" s="2">
        <v>4</v>
      </c>
      <c r="H8" s="2">
        <v>5</v>
      </c>
      <c r="I8" s="2">
        <v>4</v>
      </c>
      <c r="J8" s="42"/>
      <c r="K8" s="22"/>
      <c r="L8" s="33"/>
      <c r="M8" s="27"/>
    </row>
    <row r="9" spans="2:13" x14ac:dyDescent="0.25">
      <c r="B9" s="3"/>
      <c r="C9" s="4" t="s">
        <v>8</v>
      </c>
      <c r="D9" s="2">
        <v>5</v>
      </c>
      <c r="E9" s="2">
        <v>5</v>
      </c>
      <c r="F9" s="2">
        <v>5</v>
      </c>
      <c r="G9" s="2">
        <v>5</v>
      </c>
      <c r="H9" s="2">
        <v>5</v>
      </c>
      <c r="I9" s="2">
        <v>5</v>
      </c>
      <c r="J9" s="42"/>
      <c r="K9" s="22"/>
      <c r="L9" s="33"/>
      <c r="M9" s="27"/>
    </row>
    <row r="10" spans="2:13" x14ac:dyDescent="0.25">
      <c r="B10" s="40" t="s">
        <v>54</v>
      </c>
      <c r="C10" s="40"/>
      <c r="D10" s="2">
        <f t="shared" ref="D10:I10" si="0">SUM(D6:D9)</f>
        <v>18</v>
      </c>
      <c r="E10" s="2">
        <f t="shared" si="0"/>
        <v>19</v>
      </c>
      <c r="F10" s="2">
        <f t="shared" si="0"/>
        <v>19</v>
      </c>
      <c r="G10" s="2">
        <f t="shared" si="0"/>
        <v>18</v>
      </c>
      <c r="H10" s="2">
        <f t="shared" si="0"/>
        <v>18</v>
      </c>
      <c r="I10" s="2">
        <f t="shared" si="0"/>
        <v>18</v>
      </c>
      <c r="J10" s="42"/>
      <c r="K10" s="22"/>
      <c r="L10" s="33"/>
      <c r="M10" s="27"/>
    </row>
    <row r="11" spans="2:13" x14ac:dyDescent="0.25">
      <c r="B11" s="35" t="s">
        <v>59</v>
      </c>
      <c r="C11" s="36"/>
      <c r="D11" s="7">
        <f t="shared" ref="D11:I11" si="1">D10/4</f>
        <v>4.5</v>
      </c>
      <c r="E11" s="7">
        <f t="shared" si="1"/>
        <v>4.75</v>
      </c>
      <c r="F11" s="7">
        <f t="shared" si="1"/>
        <v>4.75</v>
      </c>
      <c r="G11" s="7">
        <f t="shared" si="1"/>
        <v>4.5</v>
      </c>
      <c r="H11" s="7">
        <f t="shared" si="1"/>
        <v>4.5</v>
      </c>
      <c r="I11" s="7">
        <f t="shared" si="1"/>
        <v>4.5</v>
      </c>
      <c r="J11" s="43"/>
      <c r="K11" s="23"/>
      <c r="L11" s="34"/>
      <c r="M11" s="27"/>
    </row>
    <row r="12" spans="2:13" x14ac:dyDescent="0.25">
      <c r="B12" s="5" t="s">
        <v>10</v>
      </c>
      <c r="C12" s="46" t="s">
        <v>9</v>
      </c>
      <c r="D12" s="46"/>
      <c r="E12" s="46"/>
      <c r="F12" s="46"/>
      <c r="G12" s="46"/>
      <c r="H12" s="46"/>
      <c r="I12" s="46"/>
      <c r="J12" s="21">
        <f>SUM(D18:I18)</f>
        <v>147</v>
      </c>
      <c r="K12" s="21">
        <v>150</v>
      </c>
      <c r="L12" s="24">
        <f>(J12/K12)*100%</f>
        <v>0.98</v>
      </c>
      <c r="M12" s="28">
        <f>SUM(D19:I19)/6</f>
        <v>4.8999999999999995</v>
      </c>
    </row>
    <row r="13" spans="2:13" x14ac:dyDescent="0.25">
      <c r="B13" s="3"/>
      <c r="C13" s="4" t="s">
        <v>15</v>
      </c>
      <c r="D13" s="2">
        <v>5</v>
      </c>
      <c r="E13" s="2">
        <v>5</v>
      </c>
      <c r="F13" s="2">
        <v>5</v>
      </c>
      <c r="G13" s="2">
        <v>5</v>
      </c>
      <c r="H13" s="2">
        <v>4</v>
      </c>
      <c r="I13" s="2">
        <v>5</v>
      </c>
      <c r="J13" s="22"/>
      <c r="K13" s="22"/>
      <c r="L13" s="25"/>
      <c r="M13" s="28"/>
    </row>
    <row r="14" spans="2:13" x14ac:dyDescent="0.25">
      <c r="B14" s="3"/>
      <c r="C14" s="4" t="s">
        <v>14</v>
      </c>
      <c r="D14" s="2">
        <v>5</v>
      </c>
      <c r="E14" s="2">
        <v>5</v>
      </c>
      <c r="F14" s="2">
        <v>5</v>
      </c>
      <c r="G14" s="2">
        <v>5</v>
      </c>
      <c r="H14" s="2">
        <v>5</v>
      </c>
      <c r="I14" s="2">
        <v>5</v>
      </c>
      <c r="J14" s="22"/>
      <c r="K14" s="22"/>
      <c r="L14" s="25"/>
      <c r="M14" s="28"/>
    </row>
    <row r="15" spans="2:13" x14ac:dyDescent="0.25">
      <c r="B15" s="3"/>
      <c r="C15" s="4" t="s">
        <v>13</v>
      </c>
      <c r="D15" s="2">
        <v>5</v>
      </c>
      <c r="E15" s="2">
        <v>5</v>
      </c>
      <c r="F15" s="2">
        <v>5</v>
      </c>
      <c r="G15" s="2">
        <v>4</v>
      </c>
      <c r="H15" s="2">
        <v>4</v>
      </c>
      <c r="I15" s="2">
        <v>5</v>
      </c>
      <c r="J15" s="22"/>
      <c r="K15" s="22"/>
      <c r="L15" s="25"/>
      <c r="M15" s="28"/>
    </row>
    <row r="16" spans="2:13" x14ac:dyDescent="0.25">
      <c r="B16" s="3"/>
      <c r="C16" s="4" t="s">
        <v>12</v>
      </c>
      <c r="D16" s="2">
        <v>5</v>
      </c>
      <c r="E16" s="2">
        <v>5</v>
      </c>
      <c r="F16" s="2">
        <v>5</v>
      </c>
      <c r="G16" s="2">
        <v>5</v>
      </c>
      <c r="H16" s="2">
        <v>5</v>
      </c>
      <c r="I16" s="2">
        <v>5</v>
      </c>
      <c r="J16" s="22"/>
      <c r="K16" s="22"/>
      <c r="L16" s="25"/>
      <c r="M16" s="28"/>
    </row>
    <row r="17" spans="2:13" x14ac:dyDescent="0.25">
      <c r="B17" s="3"/>
      <c r="C17" s="4" t="s">
        <v>11</v>
      </c>
      <c r="D17" s="2">
        <v>5</v>
      </c>
      <c r="E17" s="2">
        <v>5</v>
      </c>
      <c r="F17" s="2">
        <v>5</v>
      </c>
      <c r="G17" s="2">
        <v>5</v>
      </c>
      <c r="H17" s="2">
        <v>5</v>
      </c>
      <c r="I17" s="2">
        <v>5</v>
      </c>
      <c r="J17" s="22"/>
      <c r="K17" s="22"/>
      <c r="L17" s="25"/>
      <c r="M17" s="28"/>
    </row>
    <row r="18" spans="2:13" x14ac:dyDescent="0.25">
      <c r="B18" s="40" t="s">
        <v>54</v>
      </c>
      <c r="C18" s="40"/>
      <c r="D18" s="2">
        <f t="shared" ref="D18:I18" si="2">SUM(D13:D17)</f>
        <v>25</v>
      </c>
      <c r="E18" s="2">
        <f t="shared" si="2"/>
        <v>25</v>
      </c>
      <c r="F18" s="2">
        <f t="shared" si="2"/>
        <v>25</v>
      </c>
      <c r="G18" s="2">
        <f t="shared" si="2"/>
        <v>24</v>
      </c>
      <c r="H18" s="2">
        <f t="shared" si="2"/>
        <v>23</v>
      </c>
      <c r="I18" s="2">
        <f t="shared" si="2"/>
        <v>25</v>
      </c>
      <c r="J18" s="22"/>
      <c r="K18" s="22"/>
      <c r="L18" s="25"/>
      <c r="M18" s="28"/>
    </row>
    <row r="19" spans="2:13" x14ac:dyDescent="0.25">
      <c r="B19" s="35" t="s">
        <v>59</v>
      </c>
      <c r="C19" s="36"/>
      <c r="D19" s="7">
        <f t="shared" ref="D19:I19" si="3">D18/5</f>
        <v>5</v>
      </c>
      <c r="E19" s="7">
        <f t="shared" si="3"/>
        <v>5</v>
      </c>
      <c r="F19" s="7">
        <f t="shared" si="3"/>
        <v>5</v>
      </c>
      <c r="G19" s="7">
        <f t="shared" si="3"/>
        <v>4.8</v>
      </c>
      <c r="H19" s="7">
        <f t="shared" si="3"/>
        <v>4.5999999999999996</v>
      </c>
      <c r="I19" s="7">
        <f t="shared" si="3"/>
        <v>5</v>
      </c>
      <c r="J19" s="23"/>
      <c r="K19" s="23"/>
      <c r="L19" s="26"/>
      <c r="M19" s="28"/>
    </row>
    <row r="20" spans="2:13" x14ac:dyDescent="0.25">
      <c r="B20" s="2" t="s">
        <v>16</v>
      </c>
      <c r="C20" s="45" t="s">
        <v>17</v>
      </c>
      <c r="D20" s="45"/>
      <c r="E20" s="45"/>
      <c r="F20" s="45"/>
      <c r="G20" s="45"/>
      <c r="H20" s="45"/>
      <c r="I20" s="45"/>
      <c r="J20" s="21">
        <f>SUM(D24:I24)</f>
        <v>72</v>
      </c>
      <c r="K20" s="21">
        <v>90</v>
      </c>
      <c r="L20" s="29">
        <f>(J20/K20)*100%</f>
        <v>0.8</v>
      </c>
      <c r="M20" s="28">
        <f>SUM(D25:I25)/6</f>
        <v>3.9999999999999996</v>
      </c>
    </row>
    <row r="21" spans="2:13" x14ac:dyDescent="0.25">
      <c r="B21" s="3"/>
      <c r="C21" s="4" t="s">
        <v>24</v>
      </c>
      <c r="D21" s="2">
        <v>4</v>
      </c>
      <c r="E21" s="2">
        <v>4</v>
      </c>
      <c r="F21" s="2">
        <v>3</v>
      </c>
      <c r="G21" s="2">
        <v>4</v>
      </c>
      <c r="H21" s="2">
        <v>5</v>
      </c>
      <c r="I21" s="2">
        <v>4</v>
      </c>
      <c r="J21" s="22"/>
      <c r="K21" s="22"/>
      <c r="L21" s="30"/>
      <c r="M21" s="28"/>
    </row>
    <row r="22" spans="2:13" x14ac:dyDescent="0.25">
      <c r="B22" s="3"/>
      <c r="C22" s="4" t="s">
        <v>23</v>
      </c>
      <c r="D22" s="2">
        <v>4</v>
      </c>
      <c r="E22" s="2">
        <v>3</v>
      </c>
      <c r="F22" s="2">
        <v>4</v>
      </c>
      <c r="G22" s="2">
        <v>3</v>
      </c>
      <c r="H22" s="2">
        <v>4</v>
      </c>
      <c r="I22" s="2">
        <v>4</v>
      </c>
      <c r="J22" s="22"/>
      <c r="K22" s="22"/>
      <c r="L22" s="30"/>
      <c r="M22" s="28"/>
    </row>
    <row r="23" spans="2:13" x14ac:dyDescent="0.25">
      <c r="B23" s="3"/>
      <c r="C23" s="4" t="s">
        <v>22</v>
      </c>
      <c r="D23" s="2">
        <v>4</v>
      </c>
      <c r="E23" s="2">
        <v>4</v>
      </c>
      <c r="F23" s="2">
        <v>4</v>
      </c>
      <c r="G23" s="2">
        <v>4</v>
      </c>
      <c r="H23" s="2">
        <v>5</v>
      </c>
      <c r="I23" s="2">
        <v>5</v>
      </c>
      <c r="J23" s="22"/>
      <c r="K23" s="22"/>
      <c r="L23" s="30"/>
      <c r="M23" s="28"/>
    </row>
    <row r="24" spans="2:13" x14ac:dyDescent="0.25">
      <c r="B24" s="48" t="s">
        <v>54</v>
      </c>
      <c r="C24" s="48"/>
      <c r="D24" s="2">
        <f t="shared" ref="D24:I24" si="4">SUM(D21:D23)</f>
        <v>12</v>
      </c>
      <c r="E24" s="2">
        <f t="shared" si="4"/>
        <v>11</v>
      </c>
      <c r="F24" s="2">
        <f t="shared" si="4"/>
        <v>11</v>
      </c>
      <c r="G24" s="2">
        <f t="shared" si="4"/>
        <v>11</v>
      </c>
      <c r="H24" s="2">
        <f t="shared" si="4"/>
        <v>14</v>
      </c>
      <c r="I24" s="2">
        <f t="shared" si="4"/>
        <v>13</v>
      </c>
      <c r="J24" s="22"/>
      <c r="K24" s="22"/>
      <c r="L24" s="30"/>
      <c r="M24" s="28"/>
    </row>
    <row r="25" spans="2:13" x14ac:dyDescent="0.25">
      <c r="B25" s="35" t="s">
        <v>59</v>
      </c>
      <c r="C25" s="36"/>
      <c r="D25" s="7">
        <f t="shared" ref="D25:I25" si="5">D24/3</f>
        <v>4</v>
      </c>
      <c r="E25" s="15">
        <f t="shared" si="5"/>
        <v>3.6666666666666665</v>
      </c>
      <c r="F25" s="15">
        <f t="shared" si="5"/>
        <v>3.6666666666666665</v>
      </c>
      <c r="G25" s="15">
        <f t="shared" si="5"/>
        <v>3.6666666666666665</v>
      </c>
      <c r="H25" s="15">
        <f t="shared" si="5"/>
        <v>4.666666666666667</v>
      </c>
      <c r="I25" s="15">
        <f t="shared" si="5"/>
        <v>4.333333333333333</v>
      </c>
      <c r="J25" s="23"/>
      <c r="K25" s="23"/>
      <c r="L25" s="31"/>
      <c r="M25" s="28"/>
    </row>
    <row r="26" spans="2:13" x14ac:dyDescent="0.25">
      <c r="B26" s="2" t="s">
        <v>18</v>
      </c>
      <c r="C26" s="46" t="s">
        <v>19</v>
      </c>
      <c r="D26" s="46"/>
      <c r="E26" s="46"/>
      <c r="F26" s="46"/>
      <c r="G26" s="46"/>
      <c r="H26" s="46"/>
      <c r="I26" s="46"/>
      <c r="J26" s="28">
        <f>SUM(D29:I29)</f>
        <v>58</v>
      </c>
      <c r="K26" s="28">
        <v>60</v>
      </c>
      <c r="L26" s="47">
        <f>(J26/K26)*100%</f>
        <v>0.96666666666666667</v>
      </c>
      <c r="M26" s="27">
        <f>SUM(D30:I30)/6</f>
        <v>4.833333333333333</v>
      </c>
    </row>
    <row r="27" spans="2:13" x14ac:dyDescent="0.25">
      <c r="B27" s="3"/>
      <c r="C27" s="4" t="s">
        <v>21</v>
      </c>
      <c r="D27" s="2">
        <v>5</v>
      </c>
      <c r="E27" s="2">
        <v>5</v>
      </c>
      <c r="F27" s="2">
        <v>5</v>
      </c>
      <c r="G27" s="2">
        <v>4</v>
      </c>
      <c r="H27" s="2">
        <v>4</v>
      </c>
      <c r="I27" s="2">
        <v>5</v>
      </c>
      <c r="J27" s="28"/>
      <c r="K27" s="28"/>
      <c r="L27" s="47"/>
      <c r="M27" s="27"/>
    </row>
    <row r="28" spans="2:13" x14ac:dyDescent="0.25">
      <c r="B28" s="3"/>
      <c r="C28" s="4" t="s">
        <v>20</v>
      </c>
      <c r="D28" s="2">
        <v>5</v>
      </c>
      <c r="E28" s="2">
        <v>5</v>
      </c>
      <c r="F28" s="2">
        <v>5</v>
      </c>
      <c r="G28" s="2">
        <v>5</v>
      </c>
      <c r="H28" s="2">
        <v>5</v>
      </c>
      <c r="I28" s="2">
        <v>5</v>
      </c>
      <c r="J28" s="28"/>
      <c r="K28" s="28"/>
      <c r="L28" s="47"/>
      <c r="M28" s="27"/>
    </row>
    <row r="29" spans="2:13" x14ac:dyDescent="0.25">
      <c r="B29" s="48" t="s">
        <v>54</v>
      </c>
      <c r="C29" s="48"/>
      <c r="D29" s="2">
        <f t="shared" ref="D29:I29" si="6">SUM(D27:D28)</f>
        <v>10</v>
      </c>
      <c r="E29" s="2">
        <f t="shared" si="6"/>
        <v>10</v>
      </c>
      <c r="F29" s="2">
        <f t="shared" si="6"/>
        <v>10</v>
      </c>
      <c r="G29" s="2">
        <f t="shared" si="6"/>
        <v>9</v>
      </c>
      <c r="H29" s="2">
        <f t="shared" si="6"/>
        <v>9</v>
      </c>
      <c r="I29" s="2">
        <f t="shared" si="6"/>
        <v>10</v>
      </c>
      <c r="J29" s="28"/>
      <c r="K29" s="28"/>
      <c r="L29" s="47"/>
      <c r="M29" s="27"/>
    </row>
    <row r="30" spans="2:13" x14ac:dyDescent="0.25">
      <c r="B30" s="35" t="s">
        <v>59</v>
      </c>
      <c r="C30" s="36"/>
      <c r="D30" s="3">
        <f t="shared" ref="D30:I30" si="7">D29/2</f>
        <v>5</v>
      </c>
      <c r="E30" s="17">
        <f t="shared" si="7"/>
        <v>5</v>
      </c>
      <c r="F30" s="17">
        <f t="shared" si="7"/>
        <v>5</v>
      </c>
      <c r="G30" s="16">
        <f t="shared" si="7"/>
        <v>4.5</v>
      </c>
      <c r="H30" s="16">
        <f t="shared" si="7"/>
        <v>4.5</v>
      </c>
      <c r="I30" s="17">
        <f t="shared" si="7"/>
        <v>5</v>
      </c>
      <c r="J30" s="28"/>
      <c r="K30" s="28"/>
      <c r="L30" s="47"/>
      <c r="M30" s="27"/>
    </row>
    <row r="31" spans="2:13" x14ac:dyDescent="0.25">
      <c r="B31" s="44" t="s">
        <v>58</v>
      </c>
      <c r="C31" s="44"/>
      <c r="D31" s="44"/>
      <c r="E31" s="44"/>
      <c r="F31" s="44"/>
      <c r="G31" s="44"/>
      <c r="H31" s="44"/>
      <c r="I31" s="44"/>
      <c r="J31" s="44"/>
      <c r="K31" s="44"/>
      <c r="L31" s="9">
        <f>AVERAGE(L5:L30)</f>
        <v>0.91583333333333328</v>
      </c>
      <c r="M31" s="16">
        <f>SUM(M5:M30)/4</f>
        <v>4.5791666666666666</v>
      </c>
    </row>
  </sheetData>
  <mergeCells count="30">
    <mergeCell ref="J5:J11"/>
    <mergeCell ref="K5:K11"/>
    <mergeCell ref="B2:M2"/>
    <mergeCell ref="B31:K31"/>
    <mergeCell ref="C20:I20"/>
    <mergeCell ref="C26:I26"/>
    <mergeCell ref="J26:J30"/>
    <mergeCell ref="K26:K30"/>
    <mergeCell ref="L26:L30"/>
    <mergeCell ref="C12:I12"/>
    <mergeCell ref="B18:C18"/>
    <mergeCell ref="B24:C24"/>
    <mergeCell ref="B29:C29"/>
    <mergeCell ref="B11:C11"/>
    <mergeCell ref="B19:C19"/>
    <mergeCell ref="B25:C25"/>
    <mergeCell ref="B30:C30"/>
    <mergeCell ref="C5:I5"/>
    <mergeCell ref="B10:C10"/>
    <mergeCell ref="M26:M30"/>
    <mergeCell ref="M20:M25"/>
    <mergeCell ref="M12:M19"/>
    <mergeCell ref="M5:M11"/>
    <mergeCell ref="L20:L25"/>
    <mergeCell ref="L5:L11"/>
    <mergeCell ref="K20:K25"/>
    <mergeCell ref="J20:J25"/>
    <mergeCell ref="J12:J19"/>
    <mergeCell ref="K12:K19"/>
    <mergeCell ref="L12:L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7"/>
  <sheetViews>
    <sheetView tabSelected="1" topLeftCell="F5" workbookViewId="0">
      <selection activeCell="J20" sqref="J20:J26"/>
    </sheetView>
  </sheetViews>
  <sheetFormatPr defaultRowHeight="15" x14ac:dyDescent="0.25"/>
  <cols>
    <col min="1" max="1" width="7.5703125" customWidth="1"/>
    <col min="2" max="2" width="5.42578125" customWidth="1"/>
    <col min="3" max="3" width="71.28515625" customWidth="1"/>
    <col min="11" max="11" width="15.28515625" customWidth="1"/>
    <col min="12" max="12" width="12.7109375" customWidth="1"/>
  </cols>
  <sheetData>
    <row r="1" spans="2:13" x14ac:dyDescent="0.25">
      <c r="B1" s="18" t="s">
        <v>26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3" spans="2:13" x14ac:dyDescent="0.25">
      <c r="B3" s="6" t="s">
        <v>1</v>
      </c>
      <c r="C3" s="6" t="s">
        <v>2</v>
      </c>
      <c r="D3" s="6" t="s">
        <v>42</v>
      </c>
      <c r="E3" s="6" t="s">
        <v>43</v>
      </c>
      <c r="F3" s="6" t="s">
        <v>44</v>
      </c>
      <c r="G3" s="6" t="s">
        <v>45</v>
      </c>
      <c r="H3" s="6" t="s">
        <v>46</v>
      </c>
      <c r="I3" s="6" t="s">
        <v>47</v>
      </c>
      <c r="J3" s="8" t="s">
        <v>57</v>
      </c>
      <c r="K3" s="8" t="s">
        <v>56</v>
      </c>
      <c r="L3" s="8" t="s">
        <v>55</v>
      </c>
      <c r="M3" s="11" t="s">
        <v>60</v>
      </c>
    </row>
    <row r="4" spans="2:13" x14ac:dyDescent="0.25">
      <c r="B4" s="2" t="s">
        <v>3</v>
      </c>
      <c r="C4" s="37" t="s">
        <v>27</v>
      </c>
      <c r="D4" s="38"/>
      <c r="E4" s="38"/>
      <c r="F4" s="38"/>
      <c r="G4" s="38"/>
      <c r="H4" s="38"/>
      <c r="I4" s="39"/>
      <c r="J4" s="21">
        <f>SUM(D10:I10)</f>
        <v>142</v>
      </c>
      <c r="K4" s="21">
        <v>150</v>
      </c>
      <c r="L4" s="29">
        <f>(J4/K4)*100%</f>
        <v>0.94666666666666666</v>
      </c>
      <c r="M4" s="49">
        <f>SUM(D11:I11)/6</f>
        <v>4.7333333333333334</v>
      </c>
    </row>
    <row r="5" spans="2:13" x14ac:dyDescent="0.25">
      <c r="B5" s="3"/>
      <c r="C5" s="3" t="s">
        <v>28</v>
      </c>
      <c r="D5" s="2">
        <v>5</v>
      </c>
      <c r="E5" s="2">
        <v>5</v>
      </c>
      <c r="F5" s="2">
        <v>5</v>
      </c>
      <c r="G5" s="2">
        <v>5</v>
      </c>
      <c r="H5" s="2">
        <v>5</v>
      </c>
      <c r="I5" s="2">
        <v>5</v>
      </c>
      <c r="J5" s="22"/>
      <c r="K5" s="22"/>
      <c r="L5" s="30"/>
      <c r="M5" s="50"/>
    </row>
    <row r="6" spans="2:13" x14ac:dyDescent="0.25">
      <c r="B6" s="3"/>
      <c r="C6" s="4" t="s">
        <v>29</v>
      </c>
      <c r="D6" s="2">
        <v>4</v>
      </c>
      <c r="E6" s="2">
        <v>4</v>
      </c>
      <c r="F6" s="2">
        <v>5</v>
      </c>
      <c r="G6" s="2">
        <v>4</v>
      </c>
      <c r="H6" s="2">
        <v>5</v>
      </c>
      <c r="I6" s="2">
        <v>5</v>
      </c>
      <c r="J6" s="22"/>
      <c r="K6" s="22"/>
      <c r="L6" s="30"/>
      <c r="M6" s="50"/>
    </row>
    <row r="7" spans="2:13" x14ac:dyDescent="0.25">
      <c r="B7" s="3"/>
      <c r="C7" s="4" t="s">
        <v>30</v>
      </c>
      <c r="D7" s="2">
        <v>5</v>
      </c>
      <c r="E7" s="2">
        <v>5</v>
      </c>
      <c r="F7" s="2">
        <v>5</v>
      </c>
      <c r="G7" s="2">
        <v>5</v>
      </c>
      <c r="H7" s="2">
        <v>5</v>
      </c>
      <c r="I7" s="2">
        <v>5</v>
      </c>
      <c r="J7" s="22"/>
      <c r="K7" s="22"/>
      <c r="L7" s="30"/>
      <c r="M7" s="50"/>
    </row>
    <row r="8" spans="2:13" x14ac:dyDescent="0.25">
      <c r="B8" s="3"/>
      <c r="C8" s="4" t="s">
        <v>31</v>
      </c>
      <c r="D8" s="2">
        <v>5</v>
      </c>
      <c r="E8" s="2">
        <v>4</v>
      </c>
      <c r="F8" s="2">
        <v>5</v>
      </c>
      <c r="G8" s="2">
        <v>5</v>
      </c>
      <c r="H8" s="2">
        <v>5</v>
      </c>
      <c r="I8" s="2">
        <v>5</v>
      </c>
      <c r="J8" s="22"/>
      <c r="K8" s="22"/>
      <c r="L8" s="30"/>
      <c r="M8" s="50"/>
    </row>
    <row r="9" spans="2:13" x14ac:dyDescent="0.25">
      <c r="B9" s="3"/>
      <c r="C9" s="4" t="s">
        <v>32</v>
      </c>
      <c r="D9" s="2">
        <v>4</v>
      </c>
      <c r="E9" s="2">
        <v>4</v>
      </c>
      <c r="F9" s="2">
        <v>3</v>
      </c>
      <c r="G9" s="2">
        <v>5</v>
      </c>
      <c r="H9" s="2">
        <v>5</v>
      </c>
      <c r="I9" s="2">
        <v>5</v>
      </c>
      <c r="J9" s="22"/>
      <c r="K9" s="22"/>
      <c r="L9" s="30"/>
      <c r="M9" s="50"/>
    </row>
    <row r="10" spans="2:13" x14ac:dyDescent="0.25">
      <c r="B10" s="48" t="s">
        <v>54</v>
      </c>
      <c r="C10" s="48"/>
      <c r="D10" s="2">
        <f t="shared" ref="D10:I10" si="0">SUM(D5:D9)</f>
        <v>23</v>
      </c>
      <c r="E10" s="2">
        <f t="shared" si="0"/>
        <v>22</v>
      </c>
      <c r="F10" s="2">
        <f t="shared" si="0"/>
        <v>23</v>
      </c>
      <c r="G10" s="2">
        <f t="shared" si="0"/>
        <v>24</v>
      </c>
      <c r="H10" s="2">
        <f t="shared" si="0"/>
        <v>25</v>
      </c>
      <c r="I10" s="2">
        <f t="shared" si="0"/>
        <v>25</v>
      </c>
      <c r="J10" s="22"/>
      <c r="K10" s="22"/>
      <c r="L10" s="30"/>
      <c r="M10" s="50"/>
    </row>
    <row r="11" spans="2:13" x14ac:dyDescent="0.25">
      <c r="B11" s="35" t="s">
        <v>59</v>
      </c>
      <c r="C11" s="36"/>
      <c r="D11" s="7">
        <f t="shared" ref="D11:I11" si="1">D10/5</f>
        <v>4.5999999999999996</v>
      </c>
      <c r="E11" s="7">
        <f t="shared" si="1"/>
        <v>4.4000000000000004</v>
      </c>
      <c r="F11" s="7">
        <f t="shared" si="1"/>
        <v>4.5999999999999996</v>
      </c>
      <c r="G11" s="7">
        <f t="shared" si="1"/>
        <v>4.8</v>
      </c>
      <c r="H11" s="7">
        <f t="shared" si="1"/>
        <v>5</v>
      </c>
      <c r="I11" s="7">
        <f t="shared" si="1"/>
        <v>5</v>
      </c>
      <c r="J11" s="23"/>
      <c r="K11" s="23"/>
      <c r="L11" s="31"/>
      <c r="M11" s="51"/>
    </row>
    <row r="12" spans="2:13" x14ac:dyDescent="0.25">
      <c r="B12" s="5" t="s">
        <v>10</v>
      </c>
      <c r="C12" s="4" t="s">
        <v>33</v>
      </c>
      <c r="D12" s="2"/>
      <c r="E12" s="2"/>
      <c r="F12" s="2"/>
      <c r="G12" s="2"/>
      <c r="H12" s="2"/>
      <c r="I12" s="2"/>
      <c r="J12" s="28">
        <f>SUM(D18:I18)</f>
        <v>125</v>
      </c>
      <c r="K12" s="28">
        <v>150</v>
      </c>
      <c r="L12" s="47">
        <f>(J12/K12)*100%</f>
        <v>0.83333333333333337</v>
      </c>
      <c r="M12" s="49">
        <f>SUM(D19:I19)/6</f>
        <v>4.166666666666667</v>
      </c>
    </row>
    <row r="13" spans="2:13" x14ac:dyDescent="0.25">
      <c r="B13" s="3"/>
      <c r="C13" s="4" t="s">
        <v>34</v>
      </c>
      <c r="D13" s="2">
        <v>4</v>
      </c>
      <c r="E13" s="2">
        <v>5</v>
      </c>
      <c r="F13" s="2">
        <v>4</v>
      </c>
      <c r="G13" s="2">
        <v>5</v>
      </c>
      <c r="H13" s="2">
        <v>5</v>
      </c>
      <c r="I13" s="2">
        <v>5</v>
      </c>
      <c r="J13" s="28"/>
      <c r="K13" s="28"/>
      <c r="L13" s="47"/>
      <c r="M13" s="50"/>
    </row>
    <row r="14" spans="2:13" x14ac:dyDescent="0.25">
      <c r="B14" s="3"/>
      <c r="C14" s="4" t="s">
        <v>35</v>
      </c>
      <c r="D14" s="2">
        <v>5</v>
      </c>
      <c r="E14" s="2">
        <v>4</v>
      </c>
      <c r="F14" s="2">
        <v>4</v>
      </c>
      <c r="G14" s="2">
        <v>4</v>
      </c>
      <c r="H14" s="2">
        <v>4</v>
      </c>
      <c r="I14" s="2">
        <v>4</v>
      </c>
      <c r="J14" s="28"/>
      <c r="K14" s="28"/>
      <c r="L14" s="47"/>
      <c r="M14" s="50"/>
    </row>
    <row r="15" spans="2:13" x14ac:dyDescent="0.25">
      <c r="B15" s="3"/>
      <c r="C15" s="4" t="s">
        <v>36</v>
      </c>
      <c r="D15" s="2">
        <v>4</v>
      </c>
      <c r="E15" s="2">
        <v>4</v>
      </c>
      <c r="F15" s="2">
        <v>3</v>
      </c>
      <c r="G15" s="2">
        <v>3</v>
      </c>
      <c r="H15" s="2">
        <v>4</v>
      </c>
      <c r="I15" s="2">
        <v>4</v>
      </c>
      <c r="J15" s="28"/>
      <c r="K15" s="28"/>
      <c r="L15" s="47"/>
      <c r="M15" s="50"/>
    </row>
    <row r="16" spans="2:13" x14ac:dyDescent="0.25">
      <c r="B16" s="3"/>
      <c r="C16" s="4" t="s">
        <v>37</v>
      </c>
      <c r="D16" s="2">
        <v>4</v>
      </c>
      <c r="E16" s="2">
        <v>4</v>
      </c>
      <c r="F16" s="2">
        <v>3</v>
      </c>
      <c r="G16" s="2">
        <v>4</v>
      </c>
      <c r="H16" s="2">
        <v>4</v>
      </c>
      <c r="I16" s="2">
        <v>5</v>
      </c>
      <c r="J16" s="28"/>
      <c r="K16" s="28"/>
      <c r="L16" s="47"/>
      <c r="M16" s="50"/>
    </row>
    <row r="17" spans="2:13" x14ac:dyDescent="0.25">
      <c r="B17" s="3"/>
      <c r="C17" s="4" t="s">
        <v>38</v>
      </c>
      <c r="D17" s="2">
        <v>5</v>
      </c>
      <c r="E17" s="2">
        <v>4</v>
      </c>
      <c r="F17" s="2">
        <v>4</v>
      </c>
      <c r="G17" s="2">
        <v>4</v>
      </c>
      <c r="H17" s="2">
        <v>4</v>
      </c>
      <c r="I17" s="2">
        <v>5</v>
      </c>
      <c r="J17" s="28"/>
      <c r="K17" s="28"/>
      <c r="L17" s="47"/>
      <c r="M17" s="50"/>
    </row>
    <row r="18" spans="2:13" x14ac:dyDescent="0.25">
      <c r="B18" s="48" t="s">
        <v>54</v>
      </c>
      <c r="C18" s="48"/>
      <c r="D18" s="7">
        <f t="shared" ref="D18:I18" si="2">SUM(D13:D17)</f>
        <v>22</v>
      </c>
      <c r="E18" s="7">
        <f t="shared" si="2"/>
        <v>21</v>
      </c>
      <c r="F18" s="7">
        <f t="shared" si="2"/>
        <v>18</v>
      </c>
      <c r="G18" s="7">
        <f t="shared" si="2"/>
        <v>20</v>
      </c>
      <c r="H18" s="7">
        <f t="shared" si="2"/>
        <v>21</v>
      </c>
      <c r="I18" s="7">
        <f t="shared" si="2"/>
        <v>23</v>
      </c>
      <c r="J18" s="28"/>
      <c r="K18" s="28"/>
      <c r="L18" s="47"/>
      <c r="M18" s="50"/>
    </row>
    <row r="19" spans="2:13" x14ac:dyDescent="0.25">
      <c r="B19" s="35" t="s">
        <v>59</v>
      </c>
      <c r="C19" s="36"/>
      <c r="D19" s="7">
        <f t="shared" ref="D19:I19" si="3">D18/5</f>
        <v>4.4000000000000004</v>
      </c>
      <c r="E19" s="7">
        <f t="shared" si="3"/>
        <v>4.2</v>
      </c>
      <c r="F19" s="7">
        <f t="shared" si="3"/>
        <v>3.6</v>
      </c>
      <c r="G19" s="7">
        <f t="shared" si="3"/>
        <v>4</v>
      </c>
      <c r="H19" s="7">
        <f t="shared" si="3"/>
        <v>4.2</v>
      </c>
      <c r="I19" s="7">
        <f t="shared" si="3"/>
        <v>4.5999999999999996</v>
      </c>
      <c r="J19" s="28"/>
      <c r="K19" s="28"/>
      <c r="L19" s="47"/>
      <c r="M19" s="51"/>
    </row>
    <row r="20" spans="2:13" x14ac:dyDescent="0.25">
      <c r="B20" s="2" t="s">
        <v>16</v>
      </c>
      <c r="C20" s="46" t="s">
        <v>17</v>
      </c>
      <c r="D20" s="46"/>
      <c r="E20" s="46"/>
      <c r="F20" s="46"/>
      <c r="G20" s="46"/>
      <c r="H20" s="46"/>
      <c r="I20" s="46"/>
      <c r="J20" s="21">
        <f>SUM(D25:I25)</f>
        <v>110</v>
      </c>
      <c r="K20" s="21">
        <v>120</v>
      </c>
      <c r="L20" s="29">
        <f>(J20/K20)*100%</f>
        <v>0.91666666666666663</v>
      </c>
      <c r="M20" s="49">
        <f>SUM(D26:I26)/6</f>
        <v>4.583333333333333</v>
      </c>
    </row>
    <row r="21" spans="2:13" x14ac:dyDescent="0.25">
      <c r="B21" s="3"/>
      <c r="C21" s="4" t="s">
        <v>39</v>
      </c>
      <c r="D21" s="2">
        <v>5</v>
      </c>
      <c r="E21" s="2">
        <v>5</v>
      </c>
      <c r="F21" s="2">
        <v>4</v>
      </c>
      <c r="G21" s="2">
        <v>4</v>
      </c>
      <c r="H21" s="2">
        <v>5</v>
      </c>
      <c r="I21" s="2">
        <v>5</v>
      </c>
      <c r="J21" s="22"/>
      <c r="K21" s="22"/>
      <c r="L21" s="30"/>
      <c r="M21" s="50"/>
    </row>
    <row r="22" spans="2:13" x14ac:dyDescent="0.25">
      <c r="B22" s="3"/>
      <c r="C22" s="4" t="s">
        <v>23</v>
      </c>
      <c r="D22" s="2">
        <v>4</v>
      </c>
      <c r="E22" s="2">
        <v>4</v>
      </c>
      <c r="F22" s="2">
        <v>4</v>
      </c>
      <c r="G22" s="2">
        <v>5</v>
      </c>
      <c r="H22" s="2">
        <v>4</v>
      </c>
      <c r="I22" s="2">
        <v>4</v>
      </c>
      <c r="J22" s="22"/>
      <c r="K22" s="22"/>
      <c r="L22" s="30"/>
      <c r="M22" s="50"/>
    </row>
    <row r="23" spans="2:13" x14ac:dyDescent="0.25">
      <c r="B23" s="3"/>
      <c r="C23" s="4" t="s">
        <v>40</v>
      </c>
      <c r="D23" s="2">
        <v>4</v>
      </c>
      <c r="E23" s="2">
        <v>5</v>
      </c>
      <c r="F23" s="2">
        <v>4</v>
      </c>
      <c r="G23" s="2">
        <v>5</v>
      </c>
      <c r="H23" s="2">
        <v>5</v>
      </c>
      <c r="I23" s="2">
        <v>4</v>
      </c>
      <c r="J23" s="22"/>
      <c r="K23" s="22"/>
      <c r="L23" s="30"/>
      <c r="M23" s="50"/>
    </row>
    <row r="24" spans="2:13" x14ac:dyDescent="0.25">
      <c r="B24" s="3"/>
      <c r="C24" s="4" t="s">
        <v>41</v>
      </c>
      <c r="D24" s="2">
        <v>5</v>
      </c>
      <c r="E24" s="2">
        <v>5</v>
      </c>
      <c r="F24" s="2">
        <v>5</v>
      </c>
      <c r="G24" s="2">
        <v>5</v>
      </c>
      <c r="H24" s="2">
        <v>5</v>
      </c>
      <c r="I24" s="2">
        <v>5</v>
      </c>
      <c r="J24" s="22"/>
      <c r="K24" s="22"/>
      <c r="L24" s="30"/>
      <c r="M24" s="50"/>
    </row>
    <row r="25" spans="2:13" x14ac:dyDescent="0.25">
      <c r="B25" s="48" t="s">
        <v>54</v>
      </c>
      <c r="C25" s="48"/>
      <c r="D25" s="7">
        <f t="shared" ref="D25:I25" si="4">SUM(D21:D24)</f>
        <v>18</v>
      </c>
      <c r="E25" s="7">
        <f t="shared" si="4"/>
        <v>19</v>
      </c>
      <c r="F25" s="7">
        <f t="shared" si="4"/>
        <v>17</v>
      </c>
      <c r="G25" s="7">
        <f t="shared" si="4"/>
        <v>19</v>
      </c>
      <c r="H25" s="7">
        <f t="shared" si="4"/>
        <v>19</v>
      </c>
      <c r="I25" s="7">
        <f t="shared" si="4"/>
        <v>18</v>
      </c>
      <c r="J25" s="22"/>
      <c r="K25" s="22"/>
      <c r="L25" s="30"/>
      <c r="M25" s="50"/>
    </row>
    <row r="26" spans="2:13" x14ac:dyDescent="0.25">
      <c r="B26" s="35" t="s">
        <v>59</v>
      </c>
      <c r="C26" s="36"/>
      <c r="D26" s="7">
        <f t="shared" ref="D26:I26" si="5">D25/4</f>
        <v>4.5</v>
      </c>
      <c r="E26" s="7">
        <f t="shared" si="5"/>
        <v>4.75</v>
      </c>
      <c r="F26" s="7">
        <f t="shared" si="5"/>
        <v>4.25</v>
      </c>
      <c r="G26" s="7">
        <f t="shared" si="5"/>
        <v>4.75</v>
      </c>
      <c r="H26" s="7">
        <f t="shared" si="5"/>
        <v>4.75</v>
      </c>
      <c r="I26" s="7">
        <f t="shared" si="5"/>
        <v>4.5</v>
      </c>
      <c r="J26" s="23"/>
      <c r="K26" s="23"/>
      <c r="L26" s="31"/>
      <c r="M26" s="51"/>
    </row>
    <row r="27" spans="2:13" x14ac:dyDescent="0.25">
      <c r="B27" s="52" t="s">
        <v>58</v>
      </c>
      <c r="C27" s="52"/>
      <c r="D27" s="52"/>
      <c r="E27" s="52"/>
      <c r="F27" s="52"/>
      <c r="G27" s="52"/>
      <c r="H27" s="52"/>
      <c r="I27" s="52"/>
      <c r="J27" s="52"/>
      <c r="K27" s="52"/>
      <c r="L27" s="10">
        <f>AVERAGE(L4:L26)</f>
        <v>0.89888888888888896</v>
      </c>
      <c r="M27" s="16">
        <f>SUM(M4:M26)/3</f>
        <v>4.4944444444444445</v>
      </c>
    </row>
  </sheetData>
  <mergeCells count="22">
    <mergeCell ref="B27:K27"/>
    <mergeCell ref="B18:C18"/>
    <mergeCell ref="L12:L19"/>
    <mergeCell ref="K12:K19"/>
    <mergeCell ref="J12:J19"/>
    <mergeCell ref="C20:I20"/>
    <mergeCell ref="B25:C25"/>
    <mergeCell ref="J20:J26"/>
    <mergeCell ref="K20:K26"/>
    <mergeCell ref="L20:L26"/>
    <mergeCell ref="M4:M11"/>
    <mergeCell ref="M12:M19"/>
    <mergeCell ref="M20:M26"/>
    <mergeCell ref="B1:M1"/>
    <mergeCell ref="B11:C11"/>
    <mergeCell ref="B19:C19"/>
    <mergeCell ref="B26:C26"/>
    <mergeCell ref="C4:I4"/>
    <mergeCell ref="B10:C10"/>
    <mergeCell ref="J4:J11"/>
    <mergeCell ref="K4:K11"/>
    <mergeCell ref="L4:L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2023-07-11T21:25:00Z</dcterms:created>
  <dcterms:modified xsi:type="dcterms:W3CDTF">2023-09-11T15:11:48Z</dcterms:modified>
</cp:coreProperties>
</file>